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lastEdited="4" lowestEdited="4" rupBuild="3820"/>
  <workbookPr/>
  <bookViews>
    <workbookView activeTab="0"/>
  </bookViews>
  <sheets>
    <sheet name="Sheet1" sheetId="1" r:id="rId1"/>
  </sheets>
  <calcPr calcMode="auto" iterate="0" iterateCount="100" iterateDelta="0.001"/>
  <webPublishing codePage="1252"/>
</workbook>
</file>

<file path=xl/sharedStrings.xml><?xml version="1.0" encoding="utf-8"?>
<sst xmlns="http://schemas.openxmlformats.org/spreadsheetml/2006/main" xml:space="preserve" uniqueCount="12" count="12">
  <si>
    <t>blood</t>
  </si>
  <si>
    <t>sugar</t>
  </si>
  <si>
    <t>mg/dl</t>
  </si>
  <si>
    <t>blood</t>
  </si>
  <si>
    <t>B</t>
  </si>
  <si>
    <t>C</t>
  </si>
  <si>
    <t>D</t>
  </si>
  <si>
    <t>H</t>
  </si>
  <si>
    <t>I</t>
  </si>
  <si>
    <t>J</t>
  </si>
  <si>
    <t>K</t>
  </si>
  <si>
    <t>no exercise</t>
  </si>
</sst>
</file>

<file path=xl/styles.xml><?xml version="1.0" encoding="utf-8"?>
<styleSheet xmlns="http://schemas.openxmlformats.org/spreadsheetml/2006/main" xml:space="preserve"/>
</file>

<file path=xl/_rels/workbook.xml.rels><?xml version="1.0" encoding="UTF-8"?>
<Relationships xmlns="http://schemas.openxmlformats.org/package/2006/relationships">
  <Relationship Id="rId3" Type="http://schemas.openxmlformats.org/officeDocument/2006/relationships/styles" Target="styles.xml"/>
  <Relationship Id="rId2" Type="http://schemas.openxmlformats.org/officeDocument/2006/relationships/sharedStrings" Target="sharedStrings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AS99"/>
  <sheetViews>
    <sheetView workbookViewId="0" tabSelected="1">
      <selection activeCell="AE26" sqref="AE26:AE27"/>
    </sheetView>
  </sheetViews>
  <sheetFormatPr defaultRowHeight="12.75"/>
  <cols>
    <col min="1" max="1" width="11.99928" customWidth="1"/>
    <col min="2" max="2" width="9.142308" customWidth="1"/>
    <col min="3" max="3" width="7.999519" customWidth="1"/>
    <col min="4" max="4" width="10.2851" customWidth="1"/>
    <col min="5" max="5" width="7.999519" customWidth="1"/>
    <col min="6" max="6" width="7.570974" customWidth="1"/>
    <col min="7" max="12" width="7.999519" customWidth="1"/>
    <col min="13" max="13" width="5.287301" customWidth="1"/>
    <col min="14" max="15" width="4.571154" customWidth="1"/>
    <col min="16" max="16" width="4.428305" customWidth="1"/>
    <col min="17" max="17" width="4.571154" customWidth="1"/>
    <col min="18" max="18" width="4.428305" customWidth="1"/>
    <col min="19" max="19" width="4.571154" customWidth="1"/>
    <col min="20" max="20" width="3.428365" customWidth="1"/>
    <col min="21" max="27" width="2.144633" customWidth="1"/>
    <col min="28" max="28" width="2.428425" customWidth="1"/>
    <col min="29" max="31" width="7.999519" customWidth="1"/>
    <col min="32" max="32" width="9.142308"/>
    <col min="33" max="33" width="11.71358" customWidth="1"/>
    <col min="34" max="35" width="11.42788" bestFit="1" customWidth="1"/>
    <col min="36" max="45" width="9.142308"/>
  </cols>
  <sheetData>
    <row r="1" spans="1:45" ht="12.75" customHeight="1">
      <c r="A1">
        <f>count(B6:S33)</f>
        <v>165</v>
      </c>
      <c r="B1" t="s">
        <v>0</v>
      </c>
      <c r="C1" t="s">
        <v>1</v>
      </c>
      <c r="D1" t="str">
        <v>readings,</v>
      </c>
      <c r="E1" t="s">
        <v>2</v>
      </c>
      <c r="G1">
        <f>count(B6:S33)</f>
        <v>165</v>
      </c>
      <c r="H1" t="str">
        <v>samples</v>
      </c>
      <c r="I1" t="str">
        <v>ranging</v>
      </c>
      <c r="J1" t="str">
        <v>from</v>
      </c>
      <c r="K1">
        <f>min(B6:S33)</f>
        <v>37</v>
      </c>
      <c r="L1" t="str">
        <v>to</v>
      </c>
      <c r="M1">
        <f>max(B6:S33)</f>
        <v>199</v>
      </c>
      <c r="N1" t="s">
        <v>2</v>
      </c>
    </row>
    <row r="2" spans="1:45" ht="12.75" customHeight="1">
      <c r="A2" t="str">
        <f>concatenate(countif(AC6:AC37,"&gt;0"),"-day")</f>
        <v>22-day</v>
      </c>
      <c r="B2" t="str">
        <v>average</v>
      </c>
      <c r="C2" t="str">
        <v>is</v>
      </c>
      <c r="D2">
        <f>average(B6:T33)</f>
        <v>89.7757575757576</v>
      </c>
      <c r="F2" t="str">
        <v>SDPM =</v>
      </c>
      <c r="G2">
        <f>100*I2/D2</f>
        <v>36.112769986699</v>
      </c>
      <c r="H2" t="str">
        <v>SD=</v>
      </c>
      <c r="I2">
        <f>stdev(B6:S33)</f>
        <v>32.4205128371499</v>
      </c>
      <c r="J2" t="s">
        <v>2</v>
      </c>
      <c r="K2" t="str">
        <v>(Max. SD=</v>
      </c>
      <c r="L2">
        <f>round(D2/3,0)</f>
        <v>30</v>
      </c>
      <c r="M2" t="str">
        <v>mg/dl)</v>
      </c>
      <c r="N2" t="str">
        <v>dL</v>
      </c>
    </row>
    <row r="3" spans="1:45">
      <c r="A3" t="str">
        <v>fasting</v>
      </c>
      <c r="B3" t="s">
        <v>3</v>
      </c>
      <c r="C3" t="s">
        <v>1</v>
      </c>
      <c r="D3" t="str">
        <v>should</v>
      </c>
      <c r="E3" t="str">
        <v>always</v>
      </c>
      <c r="F3" t="str">
        <v>be</v>
      </c>
      <c r="G3" t="str">
        <v>less</v>
      </c>
      <c r="H3" t="str">
        <v>than</v>
      </c>
      <c r="I3">
        <v>100</v>
      </c>
      <c r="J3" t="str">
        <v>mg/dL</v>
      </c>
    </row>
    <row r="4" spans="1:45" ht="12.75" customHeight="1">
      <c r="B4" t="s">
        <v>4</v>
      </c>
      <c r="C4" t="s">
        <v>5</v>
      </c>
      <c r="D4" t="s">
        <v>6</v>
      </c>
      <c r="F4" t="str">
        <v>F</v>
      </c>
      <c r="G4" t="str">
        <v>G</v>
      </c>
      <c r="H4" t="s">
        <v>7</v>
      </c>
      <c r="I4" t="s">
        <v>8</v>
      </c>
      <c r="J4" t="s">
        <v>9</v>
      </c>
      <c r="K4" t="s">
        <v>10</v>
      </c>
      <c r="L4" t="str">
        <v>L</v>
      </c>
      <c r="M4" t="str">
        <v>M</v>
      </c>
      <c r="N4" t="str">
        <v>N</v>
      </c>
      <c r="O4" t="str">
        <v>O</v>
      </c>
    </row>
    <row r="5" spans="1:45" ht="12.75" customHeight="1">
      <c r="A5" t="str">
        <v>Date</v>
      </c>
      <c r="B5" t="str">
        <v>Fasting</v>
      </c>
      <c r="C5" t="str">
        <v>Post,B</v>
      </c>
      <c r="D5" t="str">
        <v>Pre L</v>
      </c>
      <c r="E5" t="str">
        <v>Post L</v>
      </c>
      <c r="F5" t="str">
        <v>Pre D</v>
      </c>
      <c r="G5" t="str">
        <v>Post D</v>
      </c>
      <c r="H5" t="str">
        <v>Bedtime</v>
      </c>
      <c r="I5" t="str">
        <v>Night</v>
      </c>
      <c r="J5" t="str">
        <v>Pre E</v>
      </c>
      <c r="K5" t="str">
        <v>Mid E</v>
      </c>
      <c r="L5" t="str">
        <v>Post E</v>
      </c>
      <c r="M5" t="str">
        <v>Coded BG1</v>
      </c>
      <c r="N5" t="str">
        <v>Coded BG2</v>
      </c>
      <c r="O5" t="str">
        <v>Coded BG3</v>
      </c>
      <c r="P5" t="str">
        <v>Coded BG4</v>
      </c>
      <c r="Q5" t="str">
        <v>Coded BG5</v>
      </c>
      <c r="R5" t="str">
        <v>Coded BG6</v>
      </c>
      <c r="S5" t="str">
        <v>Coded BG7</v>
      </c>
      <c r="T5" t="str">
        <v>Coded BG8</v>
      </c>
      <c r="U5" t="str">
        <v>Code1</v>
      </c>
      <c r="V5" t="str">
        <v>Code2</v>
      </c>
      <c r="W5" t="str">
        <v>Code3</v>
      </c>
      <c r="X5" t="str">
        <v>Code4</v>
      </c>
      <c r="Y5" t="str">
        <v>Code5</v>
      </c>
      <c r="Z5" t="str">
        <v>Code6</v>
      </c>
      <c r="AA5" t="str">
        <v>Code7</v>
      </c>
      <c r="AB5" t="str">
        <v>Code8</v>
      </c>
      <c r="AC5" t="str">
        <v>1-Day Avg.</v>
      </c>
      <c r="AD5" t="str">
        <v>7-Day Avg.</v>
      </c>
      <c r="AE5" t="str">
        <v>5-Day</v>
      </c>
      <c r="AF5" t="str">
        <v>Lantus TDD</v>
      </c>
      <c r="AG5" t="str">
        <v>exercise</v>
      </c>
    </row>
    <row r="6" spans="1:45" ht="12.75" customHeight="1">
      <c r="A6">
        <v>40299</v>
      </c>
      <c r="B6">
        <v>160</v>
      </c>
      <c r="C6">
        <v>136</v>
      </c>
      <c r="F6">
        <v>108</v>
      </c>
      <c r="G6">
        <v>97</v>
      </c>
      <c r="I6">
        <v>66</v>
      </c>
      <c r="J6">
        <v>105</v>
      </c>
      <c r="K6">
        <v>71</v>
      </c>
      <c r="L6">
        <v>152</v>
      </c>
      <c r="M6">
        <v>74</v>
      </c>
      <c r="N6">
        <v>83</v>
      </c>
      <c r="O6">
        <v>65</v>
      </c>
      <c r="P6">
        <v>74</v>
      </c>
      <c r="Q6">
        <v>83</v>
      </c>
      <c r="U6" t="s">
        <v>8</v>
      </c>
      <c r="V6" t="s">
        <v>8</v>
      </c>
      <c r="W6" t="s">
        <v>8</v>
      </c>
      <c r="X6" t="s">
        <v>8</v>
      </c>
      <c r="AC6">
        <f>average(B6:T6)</f>
        <v>98</v>
      </c>
    </row>
    <row r="7" spans="1:45" ht="12.75" customHeight="1">
      <c r="A7">
        <v>40300</v>
      </c>
      <c r="B7">
        <v>37</v>
      </c>
      <c r="C7">
        <v>47</v>
      </c>
      <c r="D7">
        <v>78</v>
      </c>
      <c r="F7">
        <v>87</v>
      </c>
      <c r="G7">
        <v>56</v>
      </c>
      <c r="H7">
        <v>93</v>
      </c>
      <c r="J7">
        <v>105</v>
      </c>
      <c r="K7">
        <v>126</v>
      </c>
      <c r="L7">
        <v>55</v>
      </c>
      <c r="M7">
        <v>75</v>
      </c>
      <c r="U7" t="s">
        <v>5</v>
      </c>
      <c r="AC7">
        <f>average(B7:T7)</f>
        <v>75.9</v>
      </c>
    </row>
    <row r="8" spans="1:45" ht="12.75" customHeight="1">
      <c r="A8">
        <v>40301</v>
      </c>
      <c r="B8">
        <v>111</v>
      </c>
      <c r="C8">
        <v>132</v>
      </c>
      <c r="J8">
        <v>122</v>
      </c>
      <c r="K8">
        <v>147</v>
      </c>
      <c r="L8">
        <v>86</v>
      </c>
      <c r="M8">
        <v>120</v>
      </c>
      <c r="N8">
        <v>188</v>
      </c>
      <c r="O8">
        <v>117</v>
      </c>
      <c r="P8">
        <v>125</v>
      </c>
      <c r="Q8">
        <v>114</v>
      </c>
      <c r="R8">
        <v>127</v>
      </c>
      <c r="S8">
        <v>136</v>
      </c>
      <c r="U8" t="s">
        <v>9</v>
      </c>
      <c r="V8" t="s">
        <v>10</v>
      </c>
      <c r="W8" t="s">
        <v>10</v>
      </c>
      <c r="X8" t="s">
        <v>10</v>
      </c>
      <c r="Y8" t="s">
        <v>10</v>
      </c>
      <c r="Z8" t="s">
        <v>10</v>
      </c>
      <c r="AA8" t="s">
        <v>10</v>
      </c>
      <c r="AC8">
        <f>average(B8:T8)</f>
        <v>127.083333333333</v>
      </c>
      <c r="AF8">
        <v>12</v>
      </c>
      <c r="AG8" t="str">
        <v>biked 62 mi</v>
      </c>
      <c r="AH8" t="str">
        <v>skipped din.</v>
      </c>
    </row>
    <row r="9" spans="1:45" ht="12.75" customHeight="1">
      <c r="A9">
        <v>40302</v>
      </c>
      <c r="B9">
        <v>71</v>
      </c>
      <c r="E9">
        <v>70</v>
      </c>
      <c r="J9">
        <v>93</v>
      </c>
      <c r="K9">
        <v>70</v>
      </c>
      <c r="L9">
        <v>60</v>
      </c>
      <c r="AC9">
        <f>average(B9:T9)</f>
        <v>72.8</v>
      </c>
      <c r="AF9">
        <v>12</v>
      </c>
    </row>
    <row r="10" spans="1:45" ht="12.75" customHeight="1">
      <c r="A10">
        <v>40303</v>
      </c>
      <c r="B10">
        <v>61</v>
      </c>
      <c r="C10">
        <v>53</v>
      </c>
      <c r="D10">
        <v>65</v>
      </c>
      <c r="E10">
        <v>69</v>
      </c>
      <c r="F10">
        <v>78</v>
      </c>
      <c r="G10">
        <v>123</v>
      </c>
      <c r="M10">
        <v>76</v>
      </c>
      <c r="N10">
        <v>71</v>
      </c>
      <c r="U10" t="s">
        <v>5</v>
      </c>
      <c r="V10" t="str">
        <v>E</v>
      </c>
      <c r="AC10">
        <f>average(B10:T10)</f>
        <v>74.5</v>
      </c>
      <c r="AE10">
        <f>average(B6:T10)</f>
        <v>94.125</v>
      </c>
      <c r="AF10">
        <v>12</v>
      </c>
    </row>
    <row r="11" spans="1:45" ht="12.75" customHeight="1">
      <c r="A11">
        <v>40304</v>
      </c>
      <c r="B11">
        <v>98</v>
      </c>
      <c r="C11">
        <v>121</v>
      </c>
      <c r="D11">
        <v>55</v>
      </c>
      <c r="F11">
        <v>83</v>
      </c>
      <c r="G11">
        <v>78</v>
      </c>
      <c r="J11">
        <v>121</v>
      </c>
      <c r="K11">
        <v>85</v>
      </c>
      <c r="L11">
        <v>52</v>
      </c>
      <c r="AC11">
        <f>average(B11:T11)</f>
        <v>86.625</v>
      </c>
      <c r="AE11">
        <f>average(B7:T11)</f>
        <v>91.5581395348837</v>
      </c>
      <c r="AF11">
        <v>12</v>
      </c>
    </row>
    <row r="12" spans="1:45" ht="12.75" customHeight="1">
      <c r="A12">
        <v>40305</v>
      </c>
      <c r="B12">
        <v>86</v>
      </c>
      <c r="C12">
        <v>69</v>
      </c>
      <c r="D12">
        <v>77</v>
      </c>
      <c r="E12">
        <v>41</v>
      </c>
      <c r="F12">
        <v>69</v>
      </c>
      <c r="G12">
        <v>163</v>
      </c>
      <c r="J12">
        <v>78</v>
      </c>
      <c r="K12">
        <v>136</v>
      </c>
      <c r="L12">
        <v>59</v>
      </c>
      <c r="AC12">
        <f>average(B12:T12)</f>
        <v>86.4444444444444</v>
      </c>
      <c r="AD12">
        <f>average(B6:T12)</f>
        <v>92.1384615384615</v>
      </c>
      <c r="AE12">
        <f>average(B8:T12)</f>
        <v>94.1904761904762</v>
      </c>
      <c r="AF12">
        <v>12</v>
      </c>
    </row>
    <row r="13" spans="1:45" ht="12.75" customHeight="1">
      <c r="A13">
        <v>40306</v>
      </c>
      <c r="B13">
        <v>135</v>
      </c>
      <c r="C13">
        <v>65</v>
      </c>
      <c r="D13">
        <v>80</v>
      </c>
      <c r="E13"/>
      <c r="F13">
        <v>100</v>
      </c>
      <c r="G13">
        <v>60</v>
      </c>
      <c r="H13">
        <v>44</v>
      </c>
      <c r="J13">
        <v>117</v>
      </c>
      <c r="K13">
        <v>86</v>
      </c>
      <c r="L13">
        <v>107</v>
      </c>
      <c r="M13">
        <v>58</v>
      </c>
      <c r="N13">
        <v>102</v>
      </c>
      <c r="O13">
        <v>56</v>
      </c>
      <c r="P13">
        <v>81</v>
      </c>
      <c r="U13" t="s">
        <v>5</v>
      </c>
      <c r="V13" t="s">
        <v>5</v>
      </c>
      <c r="W13" t="s">
        <v>7</v>
      </c>
      <c r="X13" t="s">
        <v>7</v>
      </c>
      <c r="AC13">
        <f>average(B13:T13)</f>
        <v>83.9230769230769</v>
      </c>
      <c r="AD13">
        <f>average(B7:T13)</f>
        <v>89.3230769230769</v>
      </c>
      <c r="AE13">
        <f>average(B9:T13)</f>
        <v>81.9069767441861</v>
      </c>
      <c r="AF13">
        <v>12</v>
      </c>
    </row>
    <row r="14" spans="1:45" ht="12.75" customHeight="1">
      <c r="A14">
        <v>40307</v>
      </c>
      <c r="B14">
        <v>67</v>
      </c>
      <c r="C14">
        <v>43</v>
      </c>
      <c r="D14">
        <v>64</v>
      </c>
      <c r="E14">
        <v>56</v>
      </c>
      <c r="G14">
        <v>195</v>
      </c>
      <c r="H14">
        <v>57</v>
      </c>
      <c r="J14">
        <v>95</v>
      </c>
      <c r="K14">
        <v>84</v>
      </c>
      <c r="L14">
        <v>55</v>
      </c>
      <c r="M14">
        <v>66</v>
      </c>
      <c r="U14" t="s">
        <v>5</v>
      </c>
      <c r="AC14">
        <f>average(B14:T14)</f>
        <v>78.2</v>
      </c>
      <c r="AD14">
        <f>average(B8:T14)</f>
        <v>89.6769230769231</v>
      </c>
      <c r="AE14">
        <f>average(B10:T14)</f>
        <v>82.0833333333333</v>
      </c>
      <c r="AF14">
        <v>11</v>
      </c>
    </row>
    <row r="15" spans="1:45" ht="12.75" customHeight="1">
      <c r="A15">
        <v>40308</v>
      </c>
      <c r="B15">
        <v>173</v>
      </c>
      <c r="D15">
        <v>69</v>
      </c>
      <c r="E15">
        <v>105</v>
      </c>
      <c r="F15">
        <v>84</v>
      </c>
      <c r="G15">
        <v>69</v>
      </c>
      <c r="J15">
        <v>124</v>
      </c>
      <c r="K15">
        <v>160</v>
      </c>
      <c r="L15">
        <v>81</v>
      </c>
      <c r="AC15">
        <f>average(B15:T15)</f>
        <v>108.125</v>
      </c>
      <c r="AD15">
        <f>average(B9:T15)</f>
        <v>84.7377049180328</v>
      </c>
      <c r="AE15">
        <f>average(B11:T15)</f>
        <v>87.6875</v>
      </c>
      <c r="AF15">
        <v>12</v>
      </c>
      <c r="AG15" t="str">
        <v>biked 65 mi</v>
      </c>
    </row>
    <row r="16" spans="1:45" ht="12.75" customHeight="1">
      <c r="A16">
        <v>40309</v>
      </c>
      <c r="B16">
        <v>42</v>
      </c>
      <c r="C16">
        <v>72</v>
      </c>
      <c r="D16">
        <v>77</v>
      </c>
      <c r="F16">
        <v>106</v>
      </c>
      <c r="M16">
        <v>78</v>
      </c>
      <c r="N16">
        <v>52</v>
      </c>
      <c r="O16">
        <v>85</v>
      </c>
      <c r="U16" t="s">
        <v>4</v>
      </c>
      <c r="V16" t="s">
        <v>4</v>
      </c>
      <c r="W16" t="s">
        <v>4</v>
      </c>
      <c r="AC16">
        <f>average(B16:T16)</f>
        <v>73.1428571428571</v>
      </c>
      <c r="AD16">
        <f>average(B10:T16)</f>
        <v>84.3968253968254</v>
      </c>
      <c r="AE16">
        <f>average(B12:T16)</f>
        <v>85.7021276595745</v>
      </c>
      <c r="AF16">
        <v>12</v>
      </c>
    </row>
    <row r="17" spans="1:45" ht="12.75" customHeight="1">
      <c r="A17">
        <v>40310</v>
      </c>
      <c r="B17">
        <v>80</v>
      </c>
      <c r="C17">
        <v>60</v>
      </c>
      <c r="J17">
        <v>83</v>
      </c>
      <c r="K17">
        <v>98</v>
      </c>
      <c r="L17">
        <v>52</v>
      </c>
      <c r="M17">
        <v>50</v>
      </c>
      <c r="N17">
        <v>84</v>
      </c>
      <c r="U17" t="s">
        <v>5</v>
      </c>
      <c r="V17" t="s">
        <v>5</v>
      </c>
      <c r="AC17">
        <f>average(B17:T17)</f>
        <v>72.4285714285714</v>
      </c>
      <c r="AD17">
        <f>average(B11:T17)</f>
        <v>84.3225806451613</v>
      </c>
      <c r="AE17">
        <f>average(B13:T17)</f>
        <v>83.4888888888889</v>
      </c>
      <c r="AF17">
        <v>11</v>
      </c>
      <c r="AG17" t="str">
        <v>biked 22 mi</v>
      </c>
      <c r="AH17" t="str">
        <v>skipped </v>
      </c>
      <c r="AI17" t="str">
        <v>lunch</v>
      </c>
    </row>
    <row r="18" spans="1:45" ht="12.75" customHeight="1">
      <c r="A18">
        <v>40311</v>
      </c>
      <c r="B18">
        <v>89</v>
      </c>
      <c r="H18">
        <v>71</v>
      </c>
      <c r="AC18">
        <f>average(B18:T18)</f>
        <v>80</v>
      </c>
      <c r="AD18">
        <f>average(B12:T18)</f>
        <v>83.8392857142857</v>
      </c>
      <c r="AE18">
        <f>average(B14:T18)</f>
        <v>83.1176470588235</v>
      </c>
      <c r="AF18">
        <v>11</v>
      </c>
      <c r="AG18" t="str">
        <v>biked 30 mi</v>
      </c>
    </row>
    <row r="19" spans="1:45" ht="12.75" customHeight="1">
      <c r="A19">
        <v>40312</v>
      </c>
      <c r="B19">
        <v>65</v>
      </c>
      <c r="C19">
        <v>87</v>
      </c>
      <c r="F19">
        <v>71</v>
      </c>
      <c r="G19">
        <v>58</v>
      </c>
      <c r="AC19">
        <f>average(B19:T19)</f>
        <v>70.25</v>
      </c>
      <c r="AD19">
        <f>average(B13:T19)</f>
        <v>82.3137254901961</v>
      </c>
      <c r="AE19">
        <f>average(B15:T19)</f>
        <v>83.0357142857143</v>
      </c>
      <c r="AF19">
        <v>11</v>
      </c>
      <c r="AG19"/>
    </row>
    <row r="20" spans="1:45" ht="12.75" customHeight="1">
      <c r="A20">
        <v>40313</v>
      </c>
      <c r="B20">
        <v>109</v>
      </c>
      <c r="D20">
        <v>152</v>
      </c>
      <c r="E20">
        <v>161</v>
      </c>
      <c r="F20">
        <v>78</v>
      </c>
      <c r="G20">
        <v>59</v>
      </c>
      <c r="H20">
        <v>85</v>
      </c>
      <c r="J20">
        <v>101</v>
      </c>
      <c r="K20">
        <v>92</v>
      </c>
      <c r="L20">
        <v>102</v>
      </c>
      <c r="AC20">
        <f>average(B20:T20)</f>
        <v>104.333333333333</v>
      </c>
      <c r="AD20">
        <f>average(B14:T20)</f>
        <v>86.0851063829787</v>
      </c>
      <c r="AE20">
        <f>average(B16:T20)</f>
        <v>82.7241379310345</v>
      </c>
      <c r="AF20">
        <v>11</v>
      </c>
      <c r="AG20" t="str">
        <v>biked 15 mi</v>
      </c>
    </row>
    <row r="21" spans="1:45" ht="12.75" customHeight="1">
      <c r="A21">
        <v>40314</v>
      </c>
      <c r="B21">
        <v>76</v>
      </c>
      <c r="C21">
        <v>87</v>
      </c>
      <c r="D21">
        <v>77</v>
      </c>
      <c r="E21">
        <v>87</v>
      </c>
      <c r="F21">
        <v>80</v>
      </c>
      <c r="M21">
        <v>64</v>
      </c>
      <c r="U21" t="s">
        <v>5</v>
      </c>
      <c r="AC21">
        <f>average(B21:T21)</f>
        <v>78.5</v>
      </c>
      <c r="AD21">
        <f>average(B15:T21)</f>
        <v>86.8604651162791</v>
      </c>
      <c r="AE21">
        <f>average(B17:T21)</f>
        <v>84.2142857142857</v>
      </c>
      <c r="AF21">
        <v>11</v>
      </c>
    </row>
    <row r="22" spans="1:45" ht="12.75" customHeight="1">
      <c r="A22">
        <v>40315</v>
      </c>
      <c r="B22">
        <v>170</v>
      </c>
      <c r="C22">
        <v>63</v>
      </c>
      <c r="D22">
        <v>92</v>
      </c>
      <c r="F22">
        <v>103</v>
      </c>
      <c r="G22">
        <v>163</v>
      </c>
      <c r="M22">
        <v>87</v>
      </c>
      <c r="N22">
        <v>109</v>
      </c>
      <c r="U22" t="s">
        <v>4</v>
      </c>
      <c r="V22" t="s">
        <v>5</v>
      </c>
      <c r="AC22">
        <f>average(B22:T22)</f>
        <v>112.428571428571</v>
      </c>
      <c r="AD22">
        <f>average(B16:T22)</f>
        <v>87.0714285714286</v>
      </c>
      <c r="AE22">
        <f>average(B18:T22)</f>
        <v>94.2142857142857</v>
      </c>
      <c r="AF22">
        <v>11</v>
      </c>
      <c r="AG22" t="s">
        <v>11</v>
      </c>
    </row>
    <row r="23" spans="1:45" ht="12.75" customHeight="1">
      <c r="A23">
        <v>40316</v>
      </c>
      <c r="B23">
        <v>80</v>
      </c>
      <c r="C23">
        <v>81</v>
      </c>
      <c r="D23">
        <v>69</v>
      </c>
      <c r="G23">
        <v>153</v>
      </c>
      <c r="M23">
        <v>62</v>
      </c>
      <c r="N23">
        <v>64</v>
      </c>
      <c r="U23" t="s">
        <v>5</v>
      </c>
      <c r="V23" t="s">
        <v>6</v>
      </c>
      <c r="AC23">
        <f>average(B23:T23)</f>
        <v>84.8333333333333</v>
      </c>
      <c r="AD23">
        <f>average(B17:T23)</f>
        <v>89.1219512195122</v>
      </c>
      <c r="AE23">
        <f>average(B19:T23)</f>
        <v>93.34375</v>
      </c>
      <c r="AF23">
        <v>11</v>
      </c>
      <c r="AG23" t="s">
        <v>11</v>
      </c>
    </row>
    <row r="24" spans="1:45" ht="12.75" customHeight="1">
      <c r="A24">
        <v>40317</v>
      </c>
      <c r="B24">
        <v>130</v>
      </c>
      <c r="J24">
        <v>104</v>
      </c>
      <c r="K24">
        <v>87</v>
      </c>
      <c r="L24">
        <v>70</v>
      </c>
      <c r="M24">
        <v>81</v>
      </c>
      <c r="N24">
        <v>76</v>
      </c>
      <c r="O24">
        <v>199</v>
      </c>
      <c r="U24" t="s">
        <v>10</v>
      </c>
      <c r="V24" t="s">
        <v>10</v>
      </c>
      <c r="W24" t="s">
        <v>10</v>
      </c>
      <c r="AC24">
        <f>average(B24:T24)</f>
        <v>106.714285714286</v>
      </c>
      <c r="AD24">
        <f>average(B18:T24)</f>
        <v>94.9756097560976</v>
      </c>
      <c r="AE24">
        <f>average(B20:T24)</f>
        <v>98.6571428571429</v>
      </c>
      <c r="AF24">
        <v>11</v>
      </c>
      <c r="AG24" t="str">
        <v>biked 101 mi</v>
      </c>
    </row>
    <row r="25" spans="1:45" ht="12.75" customHeight="1">
      <c r="A25" t="str">
        <v>5/202010</v>
      </c>
      <c r="B25">
        <v>73</v>
      </c>
      <c r="C25">
        <v>71</v>
      </c>
      <c r="D25">
        <v>72</v>
      </c>
      <c r="F25">
        <v>128</v>
      </c>
      <c r="G25">
        <v>71</v>
      </c>
      <c r="H25">
        <v>80</v>
      </c>
      <c r="M25">
        <v>93</v>
      </c>
      <c r="U25" t="s">
        <v>5</v>
      </c>
      <c r="AC25">
        <f>average(B25:T25)</f>
        <v>84</v>
      </c>
      <c r="AD25">
        <f>average(B19:T25)</f>
        <v>93.9565217391304</v>
      </c>
      <c r="AE25">
        <f>average(B21:T25)</f>
        <v>94</v>
      </c>
      <c r="AF25">
        <v>11</v>
      </c>
      <c r="AG25" t="s">
        <v>11</v>
      </c>
    </row>
    <row r="26" spans="1:45" ht="12.75" customHeight="1">
      <c r="A26">
        <v>40319</v>
      </c>
      <c r="B26">
        <v>93</v>
      </c>
      <c r="C26">
        <v>109</v>
      </c>
      <c r="D26">
        <v>80</v>
      </c>
      <c r="E26">
        <v>74</v>
      </c>
      <c r="H26">
        <v>68</v>
      </c>
      <c r="M26">
        <v>83</v>
      </c>
      <c r="U26" t="s">
        <v>6</v>
      </c>
      <c r="AC26">
        <f>average(B26:T26)</f>
        <v>84.5</v>
      </c>
      <c r="AD26">
        <f>average(B20:T26)</f>
        <v>94.75</v>
      </c>
      <c r="AE26">
        <f>average(B22:T26)</f>
        <v>95.0909090909091</v>
      </c>
      <c r="AF26">
        <v>11</v>
      </c>
    </row>
    <row r="27" spans="1:45" ht="12.75" customHeight="1">
      <c r="A27">
        <v>40320</v>
      </c>
      <c r="B27">
        <v>78</v>
      </c>
      <c r="AC27">
        <f>average(B27:T27)</f>
        <v>78</v>
      </c>
      <c r="AD27">
        <f>average(B21:T27)</f>
        <v>92.175</v>
      </c>
      <c r="AE27">
        <f>average(B23:T27)</f>
        <v>89.962962962963</v>
      </c>
      <c r="AK27"/>
    </row>
    <row r="28" spans="1:45" ht="12.75" customHeight="1"/>
    <row r="29" spans="1:45" ht="12.75" customHeight="1">
      <c r="AS29" t="str"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</row>
    <row r="30" spans="1:45" ht="12.75" customHeight="1"/>
    <row r="31" spans="1:45" ht="12.75" customHeight="1"/>
    <row r="32" spans="1:45" ht="12.75" customHeight="1"/>
    <row r="33" spans="1:45" ht="12.75" customHeight="1"/>
    <row r="35" spans="1:45">
      <c r="AC35" t="e">
        <f>average(B35:S35)</f>
        <v>#DIV/0!</v>
      </c>
      <c r="AD35" t="e">
        <f>average(AC29:AC35)</f>
        <v>#DIV/0!</v>
      </c>
      <c r="AE35" t="e">
        <f>average(AC31:AC35)</f>
        <v>#DIV/0!</v>
      </c>
    </row>
    <row r="36" spans="1:45" ht="18.75" customHeight="1">
      <c r="A36" t="str">
        <v>AVG.</v>
      </c>
      <c r="B36">
        <f>average(B6:B33)</f>
        <v>94.7272727272727</v>
      </c>
      <c r="C36">
        <f>average(C6:C33)</f>
        <v>81</v>
      </c>
      <c r="D36">
        <f>average(D6:D33)</f>
        <v>79.0714285714286</v>
      </c>
      <c r="E36">
        <f>average(E6:E33)</f>
        <v>82.875</v>
      </c>
      <c r="F36">
        <f>average(F6:F33)</f>
        <v>90.3846153846154</v>
      </c>
      <c r="G36">
        <f>average(G6:G33)</f>
        <v>103.461538461538</v>
      </c>
      <c r="H36">
        <f>average(H6:H33)</f>
        <v>71.1428571428571</v>
      </c>
      <c r="I36">
        <f>average(I6:I33)</f>
        <v>66</v>
      </c>
      <c r="J36">
        <f>average(J6:J33)</f>
        <v>104</v>
      </c>
      <c r="K36">
        <f>average(K6:K33)</f>
        <v>103.5</v>
      </c>
      <c r="L36">
        <f>average(L6:L33)</f>
        <v>77.5833333333333</v>
      </c>
    </row>
    <row r="37" spans="1:45" ht="12.75" customHeight="1"/>
    <row r="38" spans="1:45" ht="12.75" customHeight="1"/>
    <row r="39" spans="1:45" ht="12.75" customHeight="1"/>
    <row r="40" spans="1:45" ht="12.75" customHeight="1"/>
    <row r="41" spans="1:45" ht="12.75" customHeight="1"/>
    <row r="42" spans="1:45" ht="12.75" customHeight="1">
      <c r="B42"/>
      <c r="J42"/>
    </row>
    <row r="43" spans="1:45" ht="12.75" customHeight="1"/>
    <row r="44" spans="1:45" ht="12.75" customHeight="1"/>
    <row r="45" spans="1:45" ht="12.75" customHeight="1"/>
    <row r="46" spans="1:45" ht="12.75" customHeight="1"/>
    <row r="47" spans="1:45" ht="12.75" customHeight="1"/>
    <row r="48" spans="1:45" ht="12.75" customHeight="1"/>
    <row r="49" spans="1:45" ht="12.75" customHeight="1"/>
    <row r="50" spans="1:45" ht="12.75" customHeight="1"/>
    <row r="51" spans="1:45" ht="12.75" customHeight="1"/>
    <row r="52" spans="1:45" ht="12.75" customHeight="1"/>
    <row r="53" spans="1:45" ht="12.75" customHeight="1"/>
    <row r="54" spans="1:45" ht="12.75" customHeight="1"/>
    <row r="55" spans="1:45" ht="12.75" customHeight="1"/>
    <row r="56" spans="1:45" ht="12.75" customHeight="1"/>
    <row r="57" spans="1:45" ht="12.75" customHeight="1"/>
    <row r="58" spans="1:45" ht="12.75" customHeight="1"/>
    <row r="59" spans="1:45" ht="12.75" customHeight="1"/>
    <row r="60" spans="1:45" ht="12.75" customHeight="1"/>
    <row r="61" spans="1:45" ht="12.75" customHeight="1"/>
    <row r="62" spans="1:45" ht="12.75" customHeight="1"/>
    <row r="63" spans="1:45" ht="12.75" customHeight="1"/>
    <row r="64" spans="1:45" ht="12.75" customHeight="1"/>
    <row r="65" spans="1:45" ht="12.75" customHeight="1"/>
    <row r="66" spans="1:45" ht="12.75" customHeight="1"/>
    <row r="67" spans="1:45" ht="12.75" customHeight="1"/>
    <row r="68" spans="1:45" ht="12.75" customHeight="1"/>
    <row r="69" spans="1:45" ht="12.75" customHeight="1"/>
    <row r="70" spans="1:45" ht="12.75" customHeight="1"/>
    <row r="71" spans="1:45" ht="12.75" customHeight="1"/>
    <row r="72" spans="1:45" ht="12.75" customHeight="1"/>
    <row r="73" spans="1:45" ht="12.75" customHeight="1"/>
    <row r="74" spans="1:45" ht="12.75" customHeight="1"/>
    <row r="75" spans="1:45" ht="12.75" customHeight="1"/>
    <row r="76" spans="1:45" ht="12.75" customHeight="1"/>
    <row r="77" spans="1:45" ht="12.75" customHeight="1"/>
    <row r="78" spans="1:45" ht="12.75" customHeight="1"/>
    <row r="79" spans="1:45" ht="12.75" customHeight="1"/>
    <row r="80" spans="1:45" ht="12.75" customHeight="1"/>
    <row r="81" spans="1:45" ht="12.75" customHeight="1"/>
    <row r="82" spans="1:45" ht="12.75" customHeight="1"/>
    <row r="83" spans="1:45" ht="12.75" customHeight="1"/>
    <row r="84" spans="1:45" ht="12.75" customHeight="1"/>
    <row r="85" spans="1:45" ht="12.75" customHeight="1"/>
    <row r="86" spans="1:45" ht="12.75" customHeight="1"/>
    <row r="87" spans="1:45" ht="12.75" customHeight="1"/>
    <row r="88" spans="1:45" ht="12.75" customHeight="1"/>
    <row r="89" spans="1:45" ht="12.75" customHeight="1"/>
    <row r="90" spans="1:45" ht="12.75" customHeight="1"/>
    <row r="91" spans="1:45" ht="12.75" customHeight="1"/>
    <row r="92" spans="1:45" ht="12.75" customHeight="1"/>
    <row r="93" spans="1:45" ht="12.75" customHeight="1"/>
    <row r="94" spans="1:45" ht="12.75" customHeight="1"/>
    <row r="95" spans="1:45" ht="12.75" customHeight="1"/>
    <row r="96" spans="1:45" ht="12.75" customHeight="1"/>
    <row r="97" spans="1:45" ht="12.75" customHeight="1"/>
    <row r="98" spans="1:45" ht="12.75" customHeight="1"/>
    <row r="99" spans="1:45" ht="12.75" customHeight="1"/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0.75" right="0.75" top="1" bottom="1" header="0.5" footer="0.5"/>
  <pageSetup/>
</worksheet>
</file>